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直島町簡易水道事業決算（H5～R3）" sheetId="1" r:id="rId1"/>
  </sheets>
  <definedNames>
    <definedName name="_xlnm.Print_Titles" localSheetId="0">'直島町簡易水道事業決算（H5～R3）'!$A:$C</definedName>
  </definedNames>
  <calcPr fullCalcOnLoad="1"/>
</workbook>
</file>

<file path=xl/sharedStrings.xml><?xml version="1.0" encoding="utf-8"?>
<sst xmlns="http://schemas.openxmlformats.org/spreadsheetml/2006/main" count="79" uniqueCount="60">
  <si>
    <t>収入</t>
  </si>
  <si>
    <t>支出</t>
  </si>
  <si>
    <t>収益的収支</t>
  </si>
  <si>
    <t>資本的収支</t>
  </si>
  <si>
    <t>差引額</t>
  </si>
  <si>
    <t>給水区内人口</t>
  </si>
  <si>
    <t>給水人口</t>
  </si>
  <si>
    <t>普及率</t>
  </si>
  <si>
    <t>給水世帯数</t>
  </si>
  <si>
    <t>給水戸数</t>
  </si>
  <si>
    <t>年間配水量</t>
  </si>
  <si>
    <t>年間有収水量</t>
  </si>
  <si>
    <t>有収水率</t>
  </si>
  <si>
    <t>１人１日平均給水量</t>
  </si>
  <si>
    <t>１世帯１日平均給水量</t>
  </si>
  <si>
    <t>家庭用</t>
  </si>
  <si>
    <t>工業用</t>
  </si>
  <si>
    <t>営業用</t>
  </si>
  <si>
    <t>団体用</t>
  </si>
  <si>
    <t>湯屋用</t>
  </si>
  <si>
    <t>臨時用</t>
  </si>
  <si>
    <t>総合計</t>
  </si>
  <si>
    <t>平成 5 年</t>
  </si>
  <si>
    <t>平成 6 年</t>
  </si>
  <si>
    <t>平成 7 年</t>
  </si>
  <si>
    <t>平成 8 年</t>
  </si>
  <si>
    <t>平成 9 年</t>
  </si>
  <si>
    <t>平成 10 年</t>
  </si>
  <si>
    <t>平成 11 年</t>
  </si>
  <si>
    <t>平成 12 年</t>
  </si>
  <si>
    <t>平成 13 年</t>
  </si>
  <si>
    <t>平成 14 年</t>
  </si>
  <si>
    <t>平成 15 年</t>
  </si>
  <si>
    <t>平成 16 年</t>
  </si>
  <si>
    <t>平成 17 年</t>
  </si>
  <si>
    <t>平成 18 年</t>
  </si>
  <si>
    <t>平成 19 年</t>
  </si>
  <si>
    <t>平成 20 年</t>
  </si>
  <si>
    <t>平成 21 年</t>
  </si>
  <si>
    <t>平成 22 年</t>
  </si>
  <si>
    <t>平成 23 年</t>
  </si>
  <si>
    <t>単位</t>
  </si>
  <si>
    <t>（千円）</t>
  </si>
  <si>
    <t>（人）</t>
  </si>
  <si>
    <t>（％）</t>
  </si>
  <si>
    <t>（世帯）</t>
  </si>
  <si>
    <t>（戸）</t>
  </si>
  <si>
    <r>
      <t>（ｍ</t>
    </r>
    <r>
      <rPr>
        <vertAlign val="superscript"/>
        <sz val="14"/>
        <color indexed="8"/>
        <rFont val="ＭＳ 明朝"/>
        <family val="1"/>
      </rPr>
      <t>３</t>
    </r>
    <r>
      <rPr>
        <sz val="14"/>
        <color indexed="8"/>
        <rFont val="ＭＳ 明朝"/>
        <family val="1"/>
      </rPr>
      <t>）</t>
    </r>
  </si>
  <si>
    <r>
      <t>（千ｍ</t>
    </r>
    <r>
      <rPr>
        <vertAlign val="superscript"/>
        <sz val="14"/>
        <color indexed="8"/>
        <rFont val="ＭＳ 明朝"/>
        <family val="1"/>
      </rPr>
      <t>３</t>
    </r>
    <r>
      <rPr>
        <sz val="14"/>
        <color indexed="8"/>
        <rFont val="ＭＳ 明朝"/>
        <family val="1"/>
      </rPr>
      <t>）</t>
    </r>
  </si>
  <si>
    <t>平成 24 年</t>
  </si>
  <si>
    <t>平成 25 年</t>
  </si>
  <si>
    <t>平成 26 年</t>
  </si>
  <si>
    <t>平成 27 年</t>
  </si>
  <si>
    <t>平成 28 年</t>
  </si>
  <si>
    <t>平成 29 年</t>
  </si>
  <si>
    <t>平成 30 年</t>
  </si>
  <si>
    <t>令和元年</t>
  </si>
  <si>
    <t>令和２年</t>
  </si>
  <si>
    <t>令和３年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</si>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</sst>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△\ #,##0"/>
    <numFmt numFmtId="177" formatCode="[$-411]ggge&quot;年&quot;m&quot;月&quot;d&quot;日　現在&quot;;@"/>
    <numFmt numFmtId="178" formatCode="#,##0.0;[Red]\-#,##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vertAlign val="superscript"/>
      <sz val="14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distributed" vertical="center"/>
    </xf>
    <xf numFmtId="38" fontId="38" fillId="0" borderId="10" xfId="48" applyFont="1" applyBorder="1" applyAlignment="1">
      <alignment vertical="center"/>
    </xf>
    <xf numFmtId="38" fontId="38" fillId="0" borderId="10" xfId="48" applyFont="1" applyFill="1" applyBorder="1" applyAlignment="1">
      <alignment vertical="center"/>
    </xf>
    <xf numFmtId="176" fontId="38" fillId="0" borderId="10" xfId="0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38" fillId="8" borderId="10" xfId="0" applyFont="1" applyFill="1" applyBorder="1" applyAlignment="1">
      <alignment horizontal="center" vertical="center"/>
    </xf>
    <xf numFmtId="38" fontId="38" fillId="8" borderId="10" xfId="48" applyFont="1" applyFill="1" applyBorder="1" applyAlignment="1">
      <alignment vertical="center"/>
    </xf>
    <xf numFmtId="176" fontId="38" fillId="8" borderId="10" xfId="0" applyNumberFormat="1" applyFont="1" applyFill="1" applyBorder="1" applyAlignment="1">
      <alignment vertical="center"/>
    </xf>
    <xf numFmtId="38" fontId="4" fillId="8" borderId="10" xfId="48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38" fontId="38" fillId="0" borderId="0" xfId="48" applyFont="1" applyAlignment="1">
      <alignment vertical="center"/>
    </xf>
    <xf numFmtId="38" fontId="38" fillId="0" borderId="0" xfId="48" applyFont="1" applyFill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8" borderId="10" xfId="48" applyFont="1" applyFill="1" applyBorder="1" applyAlignment="1">
      <alignment horizontal="right" vertical="center"/>
    </xf>
    <xf numFmtId="178" fontId="38" fillId="8" borderId="10" xfId="48" applyNumberFormat="1" applyFont="1" applyFill="1" applyBorder="1" applyAlignment="1">
      <alignment vertical="center"/>
    </xf>
    <xf numFmtId="178" fontId="38" fillId="0" borderId="10" xfId="48" applyNumberFormat="1" applyFont="1" applyBorder="1" applyAlignment="1">
      <alignment vertical="center"/>
    </xf>
    <xf numFmtId="178" fontId="38" fillId="0" borderId="0" xfId="48" applyNumberFormat="1" applyFont="1" applyAlignment="1">
      <alignment vertical="center"/>
    </xf>
    <xf numFmtId="40" fontId="38" fillId="8" borderId="10" xfId="48" applyNumberFormat="1" applyFont="1" applyFill="1" applyBorder="1" applyAlignment="1">
      <alignment vertical="center"/>
    </xf>
    <xf numFmtId="40" fontId="38" fillId="0" borderId="10" xfId="48" applyNumberFormat="1" applyFont="1" applyBorder="1" applyAlignment="1">
      <alignment vertical="center"/>
    </xf>
    <xf numFmtId="40" fontId="38" fillId="0" borderId="10" xfId="48" applyNumberFormat="1" applyFont="1" applyFill="1" applyBorder="1" applyAlignment="1">
      <alignment vertical="center"/>
    </xf>
    <xf numFmtId="40" fontId="38" fillId="0" borderId="0" xfId="48" applyNumberFormat="1" applyFont="1" applyAlignment="1">
      <alignment vertical="center"/>
    </xf>
    <xf numFmtId="40" fontId="38" fillId="8" borderId="10" xfId="48" applyNumberFormat="1" applyFont="1" applyFill="1" applyBorder="1" applyAlignment="1">
      <alignment horizontal="right" vertical="center"/>
    </xf>
    <xf numFmtId="40" fontId="38" fillId="0" borderId="10" xfId="48" applyNumberFormat="1" applyFont="1" applyBorder="1" applyAlignment="1">
      <alignment horizontal="right" vertical="center"/>
    </xf>
    <xf numFmtId="176" fontId="38" fillId="0" borderId="0" xfId="0" applyNumberFormat="1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177" fontId="38" fillId="0" borderId="10" xfId="0" applyNumberFormat="1" applyFont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tabSelected="1" zoomScale="85" zoomScaleNormal="85" zoomScaleSheetLayoutView="55" zoomScalePageLayoutView="0" workbookViewId="0" topLeftCell="A1">
      <pane xSplit="3" ySplit="1" topLeftCell="A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F1" sqref="AF1"/>
    </sheetView>
  </sheetViews>
  <sheetFormatPr defaultColWidth="15.140625" defaultRowHeight="23.25" customHeight="1"/>
  <cols>
    <col min="1" max="1" width="18.7109375" style="2" customWidth="1"/>
    <col min="2" max="2" width="9.28125" style="2" bestFit="1" customWidth="1"/>
    <col min="3" max="3" width="14.28125" style="13" customWidth="1"/>
    <col min="4" max="27" width="15.140625" style="2" customWidth="1"/>
    <col min="28" max="16384" width="15.140625" style="2" customWidth="1"/>
  </cols>
  <sheetData>
    <row r="1" spans="1:39" s="1" customFormat="1" ht="23.25" customHeight="1">
      <c r="A1" s="30"/>
      <c r="B1" s="30"/>
      <c r="C1" s="3" t="s">
        <v>41</v>
      </c>
      <c r="D1" s="9" t="s">
        <v>22</v>
      </c>
      <c r="E1" s="3" t="s">
        <v>23</v>
      </c>
      <c r="F1" s="9" t="s">
        <v>24</v>
      </c>
      <c r="G1" s="3" t="s">
        <v>25</v>
      </c>
      <c r="H1" s="9" t="s">
        <v>26</v>
      </c>
      <c r="I1" s="3" t="s">
        <v>27</v>
      </c>
      <c r="J1" s="9" t="s">
        <v>28</v>
      </c>
      <c r="K1" s="3" t="s">
        <v>29</v>
      </c>
      <c r="L1" s="9" t="s">
        <v>30</v>
      </c>
      <c r="M1" s="3" t="s">
        <v>31</v>
      </c>
      <c r="N1" s="9" t="s">
        <v>32</v>
      </c>
      <c r="O1" s="3" t="s">
        <v>33</v>
      </c>
      <c r="P1" s="9" t="s">
        <v>34</v>
      </c>
      <c r="Q1" s="3" t="s">
        <v>35</v>
      </c>
      <c r="R1" s="9" t="s">
        <v>36</v>
      </c>
      <c r="S1" s="3" t="s">
        <v>37</v>
      </c>
      <c r="T1" s="9" t="s">
        <v>38</v>
      </c>
      <c r="U1" s="3" t="s">
        <v>39</v>
      </c>
      <c r="V1" s="9" t="s">
        <v>40</v>
      </c>
      <c r="W1" s="3" t="s">
        <v>49</v>
      </c>
      <c r="X1" s="9" t="s">
        <v>50</v>
      </c>
      <c r="Y1" s="3" t="s">
        <v>51</v>
      </c>
      <c r="Z1" s="9" t="s">
        <v>52</v>
      </c>
      <c r="AA1" s="3" t="s">
        <v>53</v>
      </c>
      <c r="AB1" s="9" t="s">
        <v>54</v>
      </c>
      <c r="AC1" s="3" t="s">
        <v>55</v>
      </c>
      <c r="AD1" s="9" t="s">
        <v>56</v>
      </c>
      <c r="AE1" s="3" t="s">
        <v>57</v>
      </c>
      <c r="AF1" s="9" t="s">
        <v>58</v>
      </c>
      <c r="AG1" s="3"/>
      <c r="AH1" s="9"/>
      <c r="AI1" s="3"/>
      <c r="AJ1" s="9"/>
      <c r="AK1" s="3"/>
      <c r="AL1" s="9"/>
      <c r="AM1" s="3"/>
    </row>
    <row r="2" spans="1:39" s="14" customFormat="1" ht="23.25" customHeight="1">
      <c r="A2" s="33" t="s">
        <v>2</v>
      </c>
      <c r="B2" s="4" t="s">
        <v>0</v>
      </c>
      <c r="C2" s="3" t="s">
        <v>42</v>
      </c>
      <c r="D2" s="10">
        <v>288761</v>
      </c>
      <c r="E2" s="5">
        <v>278490</v>
      </c>
      <c r="F2" s="10">
        <v>279061</v>
      </c>
      <c r="G2" s="5">
        <v>327378</v>
      </c>
      <c r="H2" s="10">
        <v>327062</v>
      </c>
      <c r="I2" s="5">
        <v>343440</v>
      </c>
      <c r="J2" s="10">
        <v>342005</v>
      </c>
      <c r="K2" s="5">
        <v>395156</v>
      </c>
      <c r="L2" s="10">
        <v>366557</v>
      </c>
      <c r="M2" s="5">
        <v>400799</v>
      </c>
      <c r="N2" s="10">
        <v>336488</v>
      </c>
      <c r="O2" s="5">
        <v>356589</v>
      </c>
      <c r="P2" s="10">
        <v>382316</v>
      </c>
      <c r="Q2" s="6">
        <v>377558</v>
      </c>
      <c r="R2" s="10">
        <v>379616</v>
      </c>
      <c r="S2" s="6">
        <v>417716</v>
      </c>
      <c r="T2" s="10">
        <v>382698</v>
      </c>
      <c r="U2" s="6">
        <v>389794</v>
      </c>
      <c r="V2" s="10">
        <v>429810</v>
      </c>
      <c r="W2" s="5">
        <v>457243</v>
      </c>
      <c r="X2" s="10">
        <v>424614</v>
      </c>
      <c r="Y2" s="5">
        <v>461995</v>
      </c>
      <c r="Z2" s="10">
        <v>467470</v>
      </c>
      <c r="AA2" s="5">
        <v>544350</v>
      </c>
      <c r="AB2" s="10">
        <v>546010</v>
      </c>
      <c r="AC2" s="5">
        <v>525551</v>
      </c>
      <c r="AD2" s="10">
        <v>522331</v>
      </c>
      <c r="AE2" s="5">
        <v>520059</v>
      </c>
      <c r="AF2" s="10">
        <v>527379</v>
      </c>
      <c r="AG2" s="5"/>
      <c r="AH2" s="10"/>
      <c r="AI2" s="5"/>
      <c r="AJ2" s="10"/>
      <c r="AK2" s="5"/>
      <c r="AL2" s="10"/>
      <c r="AM2" s="5"/>
    </row>
    <row r="3" spans="1:39" s="14" customFormat="1" ht="23.25" customHeight="1">
      <c r="A3" s="33"/>
      <c r="B3" s="4" t="s">
        <v>1</v>
      </c>
      <c r="C3" s="3" t="s">
        <v>42</v>
      </c>
      <c r="D3" s="10">
        <v>272301</v>
      </c>
      <c r="E3" s="5">
        <v>267606</v>
      </c>
      <c r="F3" s="10">
        <v>271154</v>
      </c>
      <c r="G3" s="5">
        <v>320288</v>
      </c>
      <c r="H3" s="10">
        <v>312034</v>
      </c>
      <c r="I3" s="5">
        <v>306581</v>
      </c>
      <c r="J3" s="10">
        <v>298769</v>
      </c>
      <c r="K3" s="5">
        <v>313506</v>
      </c>
      <c r="L3" s="10">
        <v>313628</v>
      </c>
      <c r="M3" s="5">
        <v>324709</v>
      </c>
      <c r="N3" s="10">
        <v>299907</v>
      </c>
      <c r="O3" s="5">
        <v>300138</v>
      </c>
      <c r="P3" s="10">
        <v>334440</v>
      </c>
      <c r="Q3" s="6">
        <v>306490</v>
      </c>
      <c r="R3" s="10">
        <v>332655</v>
      </c>
      <c r="S3" s="6">
        <v>290100</v>
      </c>
      <c r="T3" s="10">
        <v>307844</v>
      </c>
      <c r="U3" s="6">
        <v>324138</v>
      </c>
      <c r="V3" s="12">
        <v>311588</v>
      </c>
      <c r="W3" s="5">
        <v>328744</v>
      </c>
      <c r="X3" s="10">
        <v>345837</v>
      </c>
      <c r="Y3" s="5">
        <v>399663</v>
      </c>
      <c r="Z3" s="10">
        <v>367726</v>
      </c>
      <c r="AA3" s="5">
        <v>382331</v>
      </c>
      <c r="AB3" s="10">
        <v>409102</v>
      </c>
      <c r="AC3" s="5">
        <v>410427</v>
      </c>
      <c r="AD3" s="10">
        <v>459275</v>
      </c>
      <c r="AE3" s="5">
        <v>450004</v>
      </c>
      <c r="AF3" s="10">
        <v>448823</v>
      </c>
      <c r="AG3" s="5"/>
      <c r="AH3" s="10"/>
      <c r="AI3" s="5"/>
      <c r="AJ3" s="10"/>
      <c r="AK3" s="5"/>
      <c r="AL3" s="10"/>
      <c r="AM3" s="5"/>
    </row>
    <row r="4" spans="1:39" s="27" customFormat="1" ht="23.25" customHeight="1">
      <c r="A4" s="33"/>
      <c r="B4" s="4" t="s">
        <v>4</v>
      </c>
      <c r="C4" s="3" t="s">
        <v>42</v>
      </c>
      <c r="D4" s="11">
        <f>D2-D3</f>
        <v>16460</v>
      </c>
      <c r="E4" s="7">
        <f aca="true" t="shared" si="0" ref="E4:Y4">E2-E3</f>
        <v>10884</v>
      </c>
      <c r="F4" s="11">
        <f t="shared" si="0"/>
        <v>7907</v>
      </c>
      <c r="G4" s="7">
        <f t="shared" si="0"/>
        <v>7090</v>
      </c>
      <c r="H4" s="11">
        <f t="shared" si="0"/>
        <v>15028</v>
      </c>
      <c r="I4" s="7">
        <f t="shared" si="0"/>
        <v>36859</v>
      </c>
      <c r="J4" s="11">
        <f t="shared" si="0"/>
        <v>43236</v>
      </c>
      <c r="K4" s="7">
        <f t="shared" si="0"/>
        <v>81650</v>
      </c>
      <c r="L4" s="11">
        <f t="shared" si="0"/>
        <v>52929</v>
      </c>
      <c r="M4" s="7">
        <f t="shared" si="0"/>
        <v>76090</v>
      </c>
      <c r="N4" s="11">
        <f t="shared" si="0"/>
        <v>36581</v>
      </c>
      <c r="O4" s="7">
        <f t="shared" si="0"/>
        <v>56451</v>
      </c>
      <c r="P4" s="11">
        <f t="shared" si="0"/>
        <v>47876</v>
      </c>
      <c r="Q4" s="7">
        <f t="shared" si="0"/>
        <v>71068</v>
      </c>
      <c r="R4" s="11">
        <f t="shared" si="0"/>
        <v>46961</v>
      </c>
      <c r="S4" s="7">
        <f t="shared" si="0"/>
        <v>127616</v>
      </c>
      <c r="T4" s="11">
        <f t="shared" si="0"/>
        <v>74854</v>
      </c>
      <c r="U4" s="7">
        <f t="shared" si="0"/>
        <v>65656</v>
      </c>
      <c r="V4" s="11">
        <f t="shared" si="0"/>
        <v>118222</v>
      </c>
      <c r="W4" s="7">
        <f t="shared" si="0"/>
        <v>128499</v>
      </c>
      <c r="X4" s="11">
        <f t="shared" si="0"/>
        <v>78777</v>
      </c>
      <c r="Y4" s="7">
        <f t="shared" si="0"/>
        <v>62332</v>
      </c>
      <c r="Z4" s="11">
        <f aca="true" t="shared" si="1" ref="Z4:AE4">Z2-Z3</f>
        <v>99744</v>
      </c>
      <c r="AA4" s="7">
        <f t="shared" si="1"/>
        <v>162019</v>
      </c>
      <c r="AB4" s="11">
        <f t="shared" si="1"/>
        <v>136908</v>
      </c>
      <c r="AC4" s="7">
        <f t="shared" si="1"/>
        <v>115124</v>
      </c>
      <c r="AD4" s="11">
        <f t="shared" si="1"/>
        <v>63056</v>
      </c>
      <c r="AE4" s="7">
        <f t="shared" si="1"/>
        <v>70055</v>
      </c>
      <c r="AF4" s="11">
        <f>AF2-AF3</f>
        <v>78556</v>
      </c>
      <c r="AG4" s="7"/>
      <c r="AH4" s="11"/>
      <c r="AI4" s="7"/>
      <c r="AJ4" s="11"/>
      <c r="AK4" s="7"/>
      <c r="AL4" s="11"/>
      <c r="AM4" s="7"/>
    </row>
    <row r="5" spans="1:39" s="14" customFormat="1" ht="23.25" customHeight="1">
      <c r="A5" s="33" t="s">
        <v>3</v>
      </c>
      <c r="B5" s="4" t="s">
        <v>0</v>
      </c>
      <c r="C5" s="3" t="s">
        <v>42</v>
      </c>
      <c r="D5" s="10">
        <v>433</v>
      </c>
      <c r="E5" s="5">
        <v>14109</v>
      </c>
      <c r="F5" s="10">
        <v>11309</v>
      </c>
      <c r="G5" s="5">
        <v>82841</v>
      </c>
      <c r="H5" s="10">
        <v>32773</v>
      </c>
      <c r="I5" s="5">
        <v>30723</v>
      </c>
      <c r="J5" s="10">
        <v>33060</v>
      </c>
      <c r="K5" s="5">
        <v>64706</v>
      </c>
      <c r="L5" s="10">
        <v>43854</v>
      </c>
      <c r="M5" s="5">
        <v>18289</v>
      </c>
      <c r="N5" s="10">
        <v>24016</v>
      </c>
      <c r="O5" s="5">
        <v>10849</v>
      </c>
      <c r="P5" s="10">
        <v>14828</v>
      </c>
      <c r="Q5" s="6">
        <v>0</v>
      </c>
      <c r="R5" s="10">
        <v>0</v>
      </c>
      <c r="S5" s="6">
        <v>668110</v>
      </c>
      <c r="T5" s="10">
        <v>2026</v>
      </c>
      <c r="U5" s="6">
        <v>2317</v>
      </c>
      <c r="V5" s="10">
        <v>391488</v>
      </c>
      <c r="W5" s="5">
        <v>457050</v>
      </c>
      <c r="X5" s="10">
        <v>366380</v>
      </c>
      <c r="Y5" s="5">
        <v>39858</v>
      </c>
      <c r="Z5" s="10">
        <v>278646</v>
      </c>
      <c r="AA5" s="5">
        <v>496303</v>
      </c>
      <c r="AB5" s="10">
        <v>356821</v>
      </c>
      <c r="AC5" s="5">
        <v>369832</v>
      </c>
      <c r="AD5" s="10">
        <v>86326</v>
      </c>
      <c r="AE5" s="5">
        <v>98075</v>
      </c>
      <c r="AF5" s="10">
        <v>111775</v>
      </c>
      <c r="AG5" s="5"/>
      <c r="AH5" s="10"/>
      <c r="AI5" s="5"/>
      <c r="AJ5" s="10"/>
      <c r="AK5" s="5"/>
      <c r="AL5" s="10"/>
      <c r="AM5" s="5"/>
    </row>
    <row r="6" spans="1:39" s="14" customFormat="1" ht="23.25" customHeight="1">
      <c r="A6" s="33"/>
      <c r="B6" s="4" t="s">
        <v>1</v>
      </c>
      <c r="C6" s="3" t="s">
        <v>42</v>
      </c>
      <c r="D6" s="10">
        <v>79341</v>
      </c>
      <c r="E6" s="5">
        <v>74421</v>
      </c>
      <c r="F6" s="10">
        <v>38718</v>
      </c>
      <c r="G6" s="5">
        <v>110677</v>
      </c>
      <c r="H6" s="10">
        <v>61870</v>
      </c>
      <c r="I6" s="5">
        <v>57788</v>
      </c>
      <c r="J6" s="10">
        <v>58660</v>
      </c>
      <c r="K6" s="5">
        <v>90776</v>
      </c>
      <c r="L6" s="10">
        <v>74019</v>
      </c>
      <c r="M6" s="5">
        <v>57337</v>
      </c>
      <c r="N6" s="10">
        <v>56749</v>
      </c>
      <c r="O6" s="5">
        <v>42455</v>
      </c>
      <c r="P6" s="10">
        <v>48578</v>
      </c>
      <c r="Q6" s="6">
        <v>98728</v>
      </c>
      <c r="R6" s="10">
        <v>59523</v>
      </c>
      <c r="S6" s="6">
        <v>712081</v>
      </c>
      <c r="T6" s="10">
        <v>17797</v>
      </c>
      <c r="U6" s="6">
        <v>37294</v>
      </c>
      <c r="V6" s="10">
        <v>396228</v>
      </c>
      <c r="W6" s="5">
        <v>482051</v>
      </c>
      <c r="X6" s="10">
        <v>370018</v>
      </c>
      <c r="Y6" s="5">
        <v>55121</v>
      </c>
      <c r="Z6" s="10">
        <v>337777</v>
      </c>
      <c r="AA6" s="5">
        <v>573471</v>
      </c>
      <c r="AB6" s="10">
        <v>442437</v>
      </c>
      <c r="AC6" s="5">
        <v>482367</v>
      </c>
      <c r="AD6" s="10">
        <v>283697</v>
      </c>
      <c r="AE6" s="5">
        <v>276741</v>
      </c>
      <c r="AF6" s="10">
        <v>285757</v>
      </c>
      <c r="AG6" s="5"/>
      <c r="AH6" s="10"/>
      <c r="AI6" s="5"/>
      <c r="AJ6" s="10"/>
      <c r="AK6" s="5"/>
      <c r="AL6" s="10"/>
      <c r="AM6" s="5"/>
    </row>
    <row r="7" spans="1:39" s="27" customFormat="1" ht="23.25" customHeight="1">
      <c r="A7" s="33"/>
      <c r="B7" s="4" t="s">
        <v>4</v>
      </c>
      <c r="C7" s="3" t="s">
        <v>42</v>
      </c>
      <c r="D7" s="11">
        <f aca="true" t="shared" si="2" ref="D7:Z7">D5-D6</f>
        <v>-78908</v>
      </c>
      <c r="E7" s="7">
        <f t="shared" si="2"/>
        <v>-60312</v>
      </c>
      <c r="F7" s="11">
        <f t="shared" si="2"/>
        <v>-27409</v>
      </c>
      <c r="G7" s="7">
        <f t="shared" si="2"/>
        <v>-27836</v>
      </c>
      <c r="H7" s="11">
        <f t="shared" si="2"/>
        <v>-29097</v>
      </c>
      <c r="I7" s="7">
        <f t="shared" si="2"/>
        <v>-27065</v>
      </c>
      <c r="J7" s="11">
        <f t="shared" si="2"/>
        <v>-25600</v>
      </c>
      <c r="K7" s="7">
        <f t="shared" si="2"/>
        <v>-26070</v>
      </c>
      <c r="L7" s="11">
        <f t="shared" si="2"/>
        <v>-30165</v>
      </c>
      <c r="M7" s="7">
        <f t="shared" si="2"/>
        <v>-39048</v>
      </c>
      <c r="N7" s="11">
        <f t="shared" si="2"/>
        <v>-32733</v>
      </c>
      <c r="O7" s="7">
        <f t="shared" si="2"/>
        <v>-31606</v>
      </c>
      <c r="P7" s="11">
        <f t="shared" si="2"/>
        <v>-33750</v>
      </c>
      <c r="Q7" s="7">
        <f t="shared" si="2"/>
        <v>-98728</v>
      </c>
      <c r="R7" s="11">
        <f t="shared" si="2"/>
        <v>-59523</v>
      </c>
      <c r="S7" s="7">
        <f t="shared" si="2"/>
        <v>-43971</v>
      </c>
      <c r="T7" s="11">
        <f t="shared" si="2"/>
        <v>-15771</v>
      </c>
      <c r="U7" s="7">
        <f t="shared" si="2"/>
        <v>-34977</v>
      </c>
      <c r="V7" s="11">
        <f t="shared" si="2"/>
        <v>-4740</v>
      </c>
      <c r="W7" s="7">
        <f t="shared" si="2"/>
        <v>-25001</v>
      </c>
      <c r="X7" s="11">
        <f t="shared" si="2"/>
        <v>-3638</v>
      </c>
      <c r="Y7" s="7">
        <f t="shared" si="2"/>
        <v>-15263</v>
      </c>
      <c r="Z7" s="11">
        <f t="shared" si="2"/>
        <v>-59131</v>
      </c>
      <c r="AA7" s="7">
        <f aca="true" t="shared" si="3" ref="AA7:AF7">AA5-AA6</f>
        <v>-77168</v>
      </c>
      <c r="AB7" s="11">
        <f t="shared" si="3"/>
        <v>-85616</v>
      </c>
      <c r="AC7" s="7">
        <f t="shared" si="3"/>
        <v>-112535</v>
      </c>
      <c r="AD7" s="11">
        <f t="shared" si="3"/>
        <v>-197371</v>
      </c>
      <c r="AE7" s="7">
        <f t="shared" si="3"/>
        <v>-178666</v>
      </c>
      <c r="AF7" s="11">
        <f t="shared" si="3"/>
        <v>-173982</v>
      </c>
      <c r="AG7" s="7"/>
      <c r="AH7" s="11"/>
      <c r="AI7" s="7"/>
      <c r="AJ7" s="11"/>
      <c r="AK7" s="7"/>
      <c r="AL7" s="11"/>
      <c r="AM7" s="7"/>
    </row>
    <row r="8" spans="1:28" ht="23.25" customHeight="1">
      <c r="A8" s="31"/>
      <c r="B8" s="31"/>
      <c r="Z8" s="28"/>
      <c r="AB8" s="29"/>
    </row>
    <row r="9" spans="1:39" s="14" customFormat="1" ht="23.25" customHeight="1">
      <c r="A9" s="32" t="s">
        <v>5</v>
      </c>
      <c r="B9" s="32"/>
      <c r="C9" s="3" t="s">
        <v>43</v>
      </c>
      <c r="D9" s="12">
        <v>4348</v>
      </c>
      <c r="E9" s="8">
        <v>4234</v>
      </c>
      <c r="F9" s="12">
        <v>4041</v>
      </c>
      <c r="G9" s="8">
        <v>3908</v>
      </c>
      <c r="H9" s="12">
        <v>3798</v>
      </c>
      <c r="I9" s="5">
        <v>3757</v>
      </c>
      <c r="J9" s="10">
        <v>3687</v>
      </c>
      <c r="K9" s="5">
        <v>3642</v>
      </c>
      <c r="L9" s="10">
        <v>3567</v>
      </c>
      <c r="M9" s="5">
        <v>3574</v>
      </c>
      <c r="N9" s="10">
        <v>3514</v>
      </c>
      <c r="O9" s="5">
        <v>3441</v>
      </c>
      <c r="P9" s="10">
        <v>3416</v>
      </c>
      <c r="Q9" s="6">
        <v>3417</v>
      </c>
      <c r="R9" s="10">
        <v>3371</v>
      </c>
      <c r="S9" s="6">
        <v>3301</v>
      </c>
      <c r="T9" s="10">
        <v>3264</v>
      </c>
      <c r="U9" s="5">
        <v>3226</v>
      </c>
      <c r="V9" s="12">
        <f>3234-(31+2+7)</f>
        <v>3194</v>
      </c>
      <c r="W9" s="8">
        <v>3175</v>
      </c>
      <c r="X9" s="12">
        <v>3174</v>
      </c>
      <c r="Y9" s="5">
        <v>3135</v>
      </c>
      <c r="Z9" s="10">
        <v>3144</v>
      </c>
      <c r="AA9" s="5">
        <v>3140</v>
      </c>
      <c r="AB9" s="10">
        <v>3098</v>
      </c>
      <c r="AC9" s="5">
        <v>3097</v>
      </c>
      <c r="AD9" s="12">
        <v>3069</v>
      </c>
      <c r="AE9" s="5">
        <v>3047</v>
      </c>
      <c r="AF9" s="10">
        <v>3016</v>
      </c>
      <c r="AG9" s="5"/>
      <c r="AH9" s="10"/>
      <c r="AI9" s="5"/>
      <c r="AJ9" s="10"/>
      <c r="AK9" s="5"/>
      <c r="AL9" s="10"/>
      <c r="AM9" s="5"/>
    </row>
    <row r="10" spans="1:39" s="14" customFormat="1" ht="23.25" customHeight="1">
      <c r="A10" s="32" t="s">
        <v>6</v>
      </c>
      <c r="B10" s="32"/>
      <c r="C10" s="3" t="s">
        <v>43</v>
      </c>
      <c r="D10" s="12">
        <v>4218</v>
      </c>
      <c r="E10" s="8">
        <v>4129</v>
      </c>
      <c r="F10" s="12">
        <v>4002</v>
      </c>
      <c r="G10" s="8">
        <v>3851</v>
      </c>
      <c r="H10" s="12">
        <v>3753</v>
      </c>
      <c r="I10" s="5">
        <v>3755</v>
      </c>
      <c r="J10" s="10">
        <v>3656</v>
      </c>
      <c r="K10" s="5">
        <v>3619</v>
      </c>
      <c r="L10" s="10">
        <v>3544</v>
      </c>
      <c r="M10" s="5">
        <v>3547</v>
      </c>
      <c r="N10" s="10">
        <v>3491</v>
      </c>
      <c r="O10" s="5">
        <v>3421</v>
      </c>
      <c r="P10" s="10">
        <v>3401</v>
      </c>
      <c r="Q10" s="6">
        <v>3403</v>
      </c>
      <c r="R10" s="10">
        <v>3357</v>
      </c>
      <c r="S10" s="6">
        <v>3287</v>
      </c>
      <c r="T10" s="10">
        <v>3257</v>
      </c>
      <c r="U10" s="5">
        <v>3219</v>
      </c>
      <c r="V10" s="12">
        <v>3183</v>
      </c>
      <c r="W10" s="8">
        <v>3168</v>
      </c>
      <c r="X10" s="12">
        <v>3143</v>
      </c>
      <c r="Y10" s="5">
        <v>3105</v>
      </c>
      <c r="Z10" s="10">
        <v>3114</v>
      </c>
      <c r="AA10" s="5">
        <v>3114</v>
      </c>
      <c r="AB10" s="10">
        <v>3073</v>
      </c>
      <c r="AC10" s="5">
        <v>3073</v>
      </c>
      <c r="AD10" s="10">
        <v>3066</v>
      </c>
      <c r="AE10" s="5">
        <v>3044</v>
      </c>
      <c r="AF10" s="10">
        <v>3013</v>
      </c>
      <c r="AG10" s="5"/>
      <c r="AH10" s="10"/>
      <c r="AI10" s="5"/>
      <c r="AJ10" s="10"/>
      <c r="AK10" s="5"/>
      <c r="AL10" s="10"/>
      <c r="AM10" s="5"/>
    </row>
    <row r="11" spans="1:39" s="20" customFormat="1" ht="23.25" customHeight="1">
      <c r="A11" s="32" t="s">
        <v>7</v>
      </c>
      <c r="B11" s="32"/>
      <c r="C11" s="3" t="s">
        <v>44</v>
      </c>
      <c r="D11" s="18">
        <f>D10/D9*100</f>
        <v>97.0101195952162</v>
      </c>
      <c r="E11" s="19">
        <f aca="true" t="shared" si="4" ref="E11:Y11">E10/E9*100</f>
        <v>97.52007557864903</v>
      </c>
      <c r="F11" s="18">
        <f t="shared" si="4"/>
        <v>99.03489235337788</v>
      </c>
      <c r="G11" s="19">
        <f t="shared" si="4"/>
        <v>98.54145342886386</v>
      </c>
      <c r="H11" s="18">
        <f t="shared" si="4"/>
        <v>98.81516587677726</v>
      </c>
      <c r="I11" s="19">
        <f t="shared" si="4"/>
        <v>99.94676603673143</v>
      </c>
      <c r="J11" s="18">
        <f t="shared" si="4"/>
        <v>99.15920802820722</v>
      </c>
      <c r="K11" s="19">
        <f t="shared" si="4"/>
        <v>99.36847885777046</v>
      </c>
      <c r="L11" s="18">
        <f t="shared" si="4"/>
        <v>99.35520044855622</v>
      </c>
      <c r="M11" s="19">
        <f t="shared" si="4"/>
        <v>99.24454392837157</v>
      </c>
      <c r="N11" s="18">
        <f t="shared" si="4"/>
        <v>99.34547524188957</v>
      </c>
      <c r="O11" s="19">
        <f t="shared" si="4"/>
        <v>99.418773612322</v>
      </c>
      <c r="P11" s="18">
        <f t="shared" si="4"/>
        <v>99.56088992974239</v>
      </c>
      <c r="Q11" s="19">
        <f t="shared" si="4"/>
        <v>99.59028387474392</v>
      </c>
      <c r="R11" s="18">
        <f t="shared" si="4"/>
        <v>99.58469296944527</v>
      </c>
      <c r="S11" s="19">
        <f t="shared" si="4"/>
        <v>99.57588609512268</v>
      </c>
      <c r="T11" s="18">
        <f t="shared" si="4"/>
        <v>99.78553921568627</v>
      </c>
      <c r="U11" s="19">
        <f t="shared" si="4"/>
        <v>99.78301301921884</v>
      </c>
      <c r="V11" s="18">
        <f t="shared" si="4"/>
        <v>99.65560425798373</v>
      </c>
      <c r="W11" s="19">
        <f t="shared" si="4"/>
        <v>99.77952755905511</v>
      </c>
      <c r="X11" s="18">
        <f t="shared" si="4"/>
        <v>99.02331442974165</v>
      </c>
      <c r="Y11" s="19">
        <f t="shared" si="4"/>
        <v>99.04306220095694</v>
      </c>
      <c r="Z11" s="18">
        <f aca="true" t="shared" si="5" ref="Z11:AF11">Z10/Z9*100</f>
        <v>99.04580152671755</v>
      </c>
      <c r="AA11" s="19">
        <f t="shared" si="5"/>
        <v>99.171974522293</v>
      </c>
      <c r="AB11" s="18">
        <f t="shared" si="5"/>
        <v>99.19302775984507</v>
      </c>
      <c r="AC11" s="19">
        <f t="shared" si="5"/>
        <v>99.22505650629641</v>
      </c>
      <c r="AD11" s="18">
        <f t="shared" si="5"/>
        <v>99.90224828934507</v>
      </c>
      <c r="AE11" s="19">
        <f t="shared" si="5"/>
        <v>99.90154250082048</v>
      </c>
      <c r="AF11" s="18">
        <f t="shared" si="5"/>
        <v>99.90053050397879</v>
      </c>
      <c r="AG11" s="19"/>
      <c r="AH11" s="18"/>
      <c r="AI11" s="19"/>
      <c r="AJ11" s="18"/>
      <c r="AK11" s="19"/>
      <c r="AL11" s="18"/>
      <c r="AM11" s="19"/>
    </row>
    <row r="12" spans="1:39" s="14" customFormat="1" ht="23.25" customHeight="1">
      <c r="A12" s="32" t="s">
        <v>8</v>
      </c>
      <c r="B12" s="32"/>
      <c r="C12" s="3" t="s">
        <v>45</v>
      </c>
      <c r="D12" s="10">
        <v>1524</v>
      </c>
      <c r="E12" s="5">
        <v>1524</v>
      </c>
      <c r="F12" s="10">
        <v>1508</v>
      </c>
      <c r="G12" s="8">
        <v>1481</v>
      </c>
      <c r="H12" s="12">
        <v>1454</v>
      </c>
      <c r="I12" s="5">
        <v>1470</v>
      </c>
      <c r="J12" s="10">
        <v>1446</v>
      </c>
      <c r="K12" s="5">
        <v>1453</v>
      </c>
      <c r="L12" s="10">
        <v>1452</v>
      </c>
      <c r="M12" s="5">
        <v>1451</v>
      </c>
      <c r="N12" s="10">
        <v>1439</v>
      </c>
      <c r="O12" s="5">
        <v>1428</v>
      </c>
      <c r="P12" s="10">
        <v>1447</v>
      </c>
      <c r="Q12" s="6">
        <v>1468</v>
      </c>
      <c r="R12" s="10">
        <v>1479</v>
      </c>
      <c r="S12" s="6">
        <v>1469</v>
      </c>
      <c r="T12" s="10">
        <v>1475</v>
      </c>
      <c r="U12" s="5">
        <v>1493</v>
      </c>
      <c r="V12" s="12">
        <f>1505-13-2-4</f>
        <v>1486</v>
      </c>
      <c r="W12" s="5">
        <v>1498</v>
      </c>
      <c r="X12" s="10">
        <v>1490</v>
      </c>
      <c r="Y12" s="5">
        <f>1541-10-0-4</f>
        <v>1527</v>
      </c>
      <c r="Z12" s="10">
        <v>1542</v>
      </c>
      <c r="AA12" s="5">
        <v>1556</v>
      </c>
      <c r="AB12" s="10">
        <v>1535</v>
      </c>
      <c r="AC12" s="5">
        <v>1561</v>
      </c>
      <c r="AD12" s="12">
        <v>1568</v>
      </c>
      <c r="AE12" s="5">
        <v>1582</v>
      </c>
      <c r="AF12" s="10">
        <v>1576</v>
      </c>
      <c r="AG12" s="5"/>
      <c r="AH12" s="10"/>
      <c r="AI12" s="5"/>
      <c r="AJ12" s="10"/>
      <c r="AK12" s="5"/>
      <c r="AL12" s="10"/>
      <c r="AM12" s="5"/>
    </row>
    <row r="13" spans="1:39" s="14" customFormat="1" ht="23.25" customHeight="1">
      <c r="A13" s="32" t="s">
        <v>9</v>
      </c>
      <c r="B13" s="32"/>
      <c r="C13" s="3" t="s">
        <v>46</v>
      </c>
      <c r="D13" s="10">
        <v>1866</v>
      </c>
      <c r="E13" s="5">
        <v>1879</v>
      </c>
      <c r="F13" s="10">
        <v>1876</v>
      </c>
      <c r="G13" s="8">
        <v>1852</v>
      </c>
      <c r="H13" s="12">
        <v>1833</v>
      </c>
      <c r="I13" s="5">
        <v>1827</v>
      </c>
      <c r="J13" s="10">
        <v>1781</v>
      </c>
      <c r="K13" s="5">
        <v>1763</v>
      </c>
      <c r="L13" s="10">
        <v>1728</v>
      </c>
      <c r="M13" s="5">
        <v>1756</v>
      </c>
      <c r="N13" s="10">
        <v>1769</v>
      </c>
      <c r="O13" s="5">
        <v>1756</v>
      </c>
      <c r="P13" s="10">
        <v>1738</v>
      </c>
      <c r="Q13" s="6">
        <v>1731</v>
      </c>
      <c r="R13" s="10">
        <v>1718</v>
      </c>
      <c r="S13" s="6">
        <v>1712</v>
      </c>
      <c r="T13" s="10">
        <v>1721</v>
      </c>
      <c r="U13" s="5">
        <v>1727</v>
      </c>
      <c r="V13" s="12">
        <v>1719</v>
      </c>
      <c r="W13" s="5">
        <v>1708</v>
      </c>
      <c r="X13" s="10">
        <v>1738</v>
      </c>
      <c r="Y13" s="5">
        <v>1732</v>
      </c>
      <c r="Z13" s="10">
        <v>1743</v>
      </c>
      <c r="AA13" s="5">
        <v>1722</v>
      </c>
      <c r="AB13" s="10">
        <v>1769</v>
      </c>
      <c r="AC13" s="5">
        <v>1764</v>
      </c>
      <c r="AD13" s="10">
        <v>1781</v>
      </c>
      <c r="AE13" s="5">
        <v>1776</v>
      </c>
      <c r="AF13" s="10">
        <v>1767</v>
      </c>
      <c r="AG13" s="5"/>
      <c r="AH13" s="10"/>
      <c r="AI13" s="5"/>
      <c r="AJ13" s="10"/>
      <c r="AK13" s="5"/>
      <c r="AL13" s="10"/>
      <c r="AM13" s="5"/>
    </row>
    <row r="14" spans="1:39" s="14" customFormat="1" ht="23.25" customHeight="1">
      <c r="A14" s="32" t="s">
        <v>10</v>
      </c>
      <c r="B14" s="32"/>
      <c r="C14" s="3" t="s">
        <v>47</v>
      </c>
      <c r="D14" s="10">
        <v>1633717</v>
      </c>
      <c r="E14" s="5">
        <v>1566388</v>
      </c>
      <c r="F14" s="10">
        <v>1583725</v>
      </c>
      <c r="G14" s="8">
        <v>1665663</v>
      </c>
      <c r="H14" s="12">
        <v>1682248</v>
      </c>
      <c r="I14" s="5">
        <v>1640151</v>
      </c>
      <c r="J14" s="10">
        <v>1625648</v>
      </c>
      <c r="K14" s="5">
        <v>1827178</v>
      </c>
      <c r="L14" s="10">
        <v>1732767</v>
      </c>
      <c r="M14" s="5">
        <v>1771942</v>
      </c>
      <c r="N14" s="10">
        <v>1606593</v>
      </c>
      <c r="O14" s="5">
        <v>1670003</v>
      </c>
      <c r="P14" s="10">
        <v>1879988</v>
      </c>
      <c r="Q14" s="6">
        <v>1799559</v>
      </c>
      <c r="R14" s="10">
        <v>1733285</v>
      </c>
      <c r="S14" s="6">
        <v>1674095</v>
      </c>
      <c r="T14" s="10">
        <v>1760456</v>
      </c>
      <c r="U14" s="5">
        <v>1822276</v>
      </c>
      <c r="V14" s="12">
        <v>1722209</v>
      </c>
      <c r="W14" s="5">
        <v>1813834</v>
      </c>
      <c r="X14" s="10">
        <v>1744208</v>
      </c>
      <c r="Y14" s="5">
        <v>1876727</v>
      </c>
      <c r="Z14" s="10">
        <v>1782230</v>
      </c>
      <c r="AA14" s="5">
        <v>1878541</v>
      </c>
      <c r="AB14" s="10">
        <v>2007055</v>
      </c>
      <c r="AC14" s="5">
        <v>1790698</v>
      </c>
      <c r="AD14" s="10">
        <v>1968200</v>
      </c>
      <c r="AE14" s="5">
        <v>1887557</v>
      </c>
      <c r="AF14" s="10">
        <v>1890616</v>
      </c>
      <c r="AG14" s="5"/>
      <c r="AH14" s="10"/>
      <c r="AI14" s="5"/>
      <c r="AJ14" s="10"/>
      <c r="AK14" s="5"/>
      <c r="AL14" s="10"/>
      <c r="AM14" s="5"/>
    </row>
    <row r="15" spans="1:39" s="14" customFormat="1" ht="23.25" customHeight="1">
      <c r="A15" s="32" t="s">
        <v>11</v>
      </c>
      <c r="B15" s="32"/>
      <c r="C15" s="3" t="s">
        <v>47</v>
      </c>
      <c r="D15" s="10">
        <v>1584381</v>
      </c>
      <c r="E15" s="5">
        <v>1490494</v>
      </c>
      <c r="F15" s="10">
        <v>1528213</v>
      </c>
      <c r="G15" s="8">
        <v>1525476</v>
      </c>
      <c r="H15" s="12">
        <v>1479622</v>
      </c>
      <c r="I15" s="5">
        <v>1538031</v>
      </c>
      <c r="J15" s="10">
        <v>1548030</v>
      </c>
      <c r="K15" s="5">
        <v>1772134</v>
      </c>
      <c r="L15" s="10">
        <v>1642156</v>
      </c>
      <c r="M15" s="5">
        <v>1755956</v>
      </c>
      <c r="N15" s="10">
        <v>1510248</v>
      </c>
      <c r="O15" s="5">
        <v>1606925</v>
      </c>
      <c r="P15" s="10">
        <v>1720909</v>
      </c>
      <c r="Q15" s="6">
        <v>1685953</v>
      </c>
      <c r="R15" s="10">
        <v>1673466</v>
      </c>
      <c r="S15" s="6">
        <v>1592973</v>
      </c>
      <c r="T15" s="10">
        <v>1693131</v>
      </c>
      <c r="U15" s="5">
        <v>1733881</v>
      </c>
      <c r="V15" s="12">
        <v>1662196</v>
      </c>
      <c r="W15" s="5">
        <v>1752234</v>
      </c>
      <c r="X15" s="10">
        <v>1665466</v>
      </c>
      <c r="Y15" s="5">
        <v>1817817</v>
      </c>
      <c r="Z15" s="10">
        <v>1733664</v>
      </c>
      <c r="AA15" s="5">
        <v>1838206</v>
      </c>
      <c r="AB15" s="10">
        <v>1951624</v>
      </c>
      <c r="AC15" s="5">
        <v>1775539</v>
      </c>
      <c r="AD15" s="10">
        <v>1899378</v>
      </c>
      <c r="AE15" s="5">
        <v>1870348</v>
      </c>
      <c r="AF15" s="10">
        <v>1874004</v>
      </c>
      <c r="AG15" s="5"/>
      <c r="AH15" s="10"/>
      <c r="AI15" s="5"/>
      <c r="AJ15" s="10"/>
      <c r="AK15" s="5"/>
      <c r="AL15" s="10"/>
      <c r="AM15" s="5"/>
    </row>
    <row r="16" spans="1:39" s="20" customFormat="1" ht="23.25" customHeight="1">
      <c r="A16" s="32" t="s">
        <v>12</v>
      </c>
      <c r="B16" s="32"/>
      <c r="C16" s="3" t="s">
        <v>44</v>
      </c>
      <c r="D16" s="18">
        <f>D15/D14*100</f>
        <v>96.98013793086562</v>
      </c>
      <c r="E16" s="19">
        <f aca="true" t="shared" si="6" ref="E16:Z16">E15/E14*100</f>
        <v>95.15484030776537</v>
      </c>
      <c r="F16" s="18">
        <f t="shared" si="6"/>
        <v>96.49484601177603</v>
      </c>
      <c r="G16" s="19">
        <f t="shared" si="6"/>
        <v>91.58371171119248</v>
      </c>
      <c r="H16" s="18">
        <f t="shared" si="6"/>
        <v>87.95504586719674</v>
      </c>
      <c r="I16" s="19">
        <f t="shared" si="6"/>
        <v>93.77374400283877</v>
      </c>
      <c r="J16" s="18">
        <f t="shared" si="6"/>
        <v>95.22541165123077</v>
      </c>
      <c r="K16" s="19">
        <f t="shared" si="6"/>
        <v>96.98748561990129</v>
      </c>
      <c r="L16" s="18">
        <f t="shared" si="6"/>
        <v>94.77073374550646</v>
      </c>
      <c r="M16" s="19">
        <f t="shared" si="6"/>
        <v>99.09782600107678</v>
      </c>
      <c r="N16" s="18">
        <f t="shared" si="6"/>
        <v>94.00314827713055</v>
      </c>
      <c r="O16" s="19">
        <f t="shared" si="6"/>
        <v>96.22288103674065</v>
      </c>
      <c r="P16" s="18">
        <f t="shared" si="6"/>
        <v>91.53829705295992</v>
      </c>
      <c r="Q16" s="19">
        <f t="shared" si="6"/>
        <v>93.68700887272936</v>
      </c>
      <c r="R16" s="18">
        <f t="shared" si="6"/>
        <v>96.54880761098146</v>
      </c>
      <c r="S16" s="19">
        <f t="shared" si="6"/>
        <v>95.15427738569197</v>
      </c>
      <c r="T16" s="18">
        <f t="shared" si="6"/>
        <v>96.17570674870602</v>
      </c>
      <c r="U16" s="19">
        <f t="shared" si="6"/>
        <v>95.14919803586285</v>
      </c>
      <c r="V16" s="18">
        <f t="shared" si="6"/>
        <v>96.51534744040939</v>
      </c>
      <c r="W16" s="19">
        <f>W15/W14*100</f>
        <v>96.60387885550718</v>
      </c>
      <c r="X16" s="18">
        <f t="shared" si="6"/>
        <v>95.48551548897838</v>
      </c>
      <c r="Y16" s="19">
        <f t="shared" si="6"/>
        <v>96.86102453899794</v>
      </c>
      <c r="Z16" s="18">
        <f t="shared" si="6"/>
        <v>97.27498695454571</v>
      </c>
      <c r="AA16" s="19">
        <f aca="true" t="shared" si="7" ref="AA16:AF16">AA15/AA14*100</f>
        <v>97.852854954989</v>
      </c>
      <c r="AB16" s="18">
        <f t="shared" si="7"/>
        <v>97.23819227674379</v>
      </c>
      <c r="AC16" s="19">
        <f t="shared" si="7"/>
        <v>99.15345859547506</v>
      </c>
      <c r="AD16" s="18">
        <f t="shared" si="7"/>
        <v>96.50330250990753</v>
      </c>
      <c r="AE16" s="19">
        <f t="shared" si="7"/>
        <v>99.08829243302321</v>
      </c>
      <c r="AF16" s="18">
        <f t="shared" si="7"/>
        <v>99.1213445776403</v>
      </c>
      <c r="AG16" s="19"/>
      <c r="AH16" s="18"/>
      <c r="AI16" s="19"/>
      <c r="AJ16" s="18"/>
      <c r="AK16" s="19"/>
      <c r="AL16" s="18"/>
      <c r="AM16" s="19"/>
    </row>
    <row r="17" spans="1:39" s="24" customFormat="1" ht="23.25" customHeight="1">
      <c r="A17" s="32" t="s">
        <v>13</v>
      </c>
      <c r="B17" s="32"/>
      <c r="C17" s="3" t="s">
        <v>47</v>
      </c>
      <c r="D17" s="21">
        <v>1.03</v>
      </c>
      <c r="E17" s="22">
        <v>0.99</v>
      </c>
      <c r="F17" s="21">
        <v>1.05</v>
      </c>
      <c r="G17" s="22">
        <v>1.09</v>
      </c>
      <c r="H17" s="21">
        <v>1.08</v>
      </c>
      <c r="I17" s="22">
        <v>1.12</v>
      </c>
      <c r="J17" s="21">
        <v>1.16</v>
      </c>
      <c r="K17" s="22">
        <v>1.34</v>
      </c>
      <c r="L17" s="21">
        <v>1.27</v>
      </c>
      <c r="M17" s="22">
        <v>1.36</v>
      </c>
      <c r="N17" s="21">
        <v>1.19</v>
      </c>
      <c r="O17" s="22">
        <v>1.29</v>
      </c>
      <c r="P17" s="21">
        <v>1.39</v>
      </c>
      <c r="Q17" s="23">
        <v>1.36</v>
      </c>
      <c r="R17" s="21">
        <v>1.36</v>
      </c>
      <c r="S17" s="23">
        <v>1.32</v>
      </c>
      <c r="T17" s="21">
        <v>1.42</v>
      </c>
      <c r="U17" s="23">
        <v>1.47</v>
      </c>
      <c r="V17" s="21">
        <f>V15/V10/365</f>
        <v>1.4307136801242906</v>
      </c>
      <c r="W17" s="22">
        <f>W15/W10/365</f>
        <v>1.5153538812785388</v>
      </c>
      <c r="X17" s="21">
        <v>1.45</v>
      </c>
      <c r="Y17" s="22">
        <f>Y15/Y10/365</f>
        <v>1.6039679703527234</v>
      </c>
      <c r="Z17" s="21">
        <f>Z15/Z10/365</f>
        <v>1.5252936363396417</v>
      </c>
      <c r="AA17" s="22">
        <f>AA15/AA10/365</f>
        <v>1.6172706557218397</v>
      </c>
      <c r="AB17" s="21">
        <f>AB15/AB10/365</f>
        <v>1.7399658537237719</v>
      </c>
      <c r="AC17" s="22">
        <f>AC15/AC10/365</f>
        <v>1.582977680103776</v>
      </c>
      <c r="AD17" s="21">
        <f>AD15/AD10/366</f>
        <v>1.6926149305444165</v>
      </c>
      <c r="AE17" s="22">
        <f>AE15/AE10/365</f>
        <v>1.6833906359692545</v>
      </c>
      <c r="AF17" s="21">
        <f>AF15/AF10/365</f>
        <v>1.7040350263015516</v>
      </c>
      <c r="AG17" s="22"/>
      <c r="AH17" s="21"/>
      <c r="AI17" s="22"/>
      <c r="AJ17" s="21"/>
      <c r="AK17" s="22"/>
      <c r="AL17" s="21"/>
      <c r="AM17" s="22"/>
    </row>
    <row r="18" spans="1:39" s="24" customFormat="1" ht="23.25" customHeight="1">
      <c r="A18" s="32" t="s">
        <v>14</v>
      </c>
      <c r="B18" s="32"/>
      <c r="C18" s="3" t="s">
        <v>47</v>
      </c>
      <c r="D18" s="21">
        <v>2.85</v>
      </c>
      <c r="E18" s="22">
        <v>2.68</v>
      </c>
      <c r="F18" s="21">
        <v>2.78</v>
      </c>
      <c r="G18" s="22">
        <v>2.82</v>
      </c>
      <c r="H18" s="21">
        <v>2.79</v>
      </c>
      <c r="I18" s="22">
        <v>2.87</v>
      </c>
      <c r="J18" s="21">
        <v>2.93</v>
      </c>
      <c r="K18" s="22">
        <v>3.34</v>
      </c>
      <c r="L18" s="25">
        <v>3.1</v>
      </c>
      <c r="M18" s="26">
        <v>3.32</v>
      </c>
      <c r="N18" s="25">
        <v>2.88</v>
      </c>
      <c r="O18" s="26">
        <v>3.08</v>
      </c>
      <c r="P18" s="25">
        <v>3.26</v>
      </c>
      <c r="Q18" s="23">
        <v>3.15</v>
      </c>
      <c r="R18" s="21">
        <v>3.09</v>
      </c>
      <c r="S18" s="23">
        <v>2.97</v>
      </c>
      <c r="T18" s="21">
        <v>3.14</v>
      </c>
      <c r="U18" s="23">
        <v>3.18</v>
      </c>
      <c r="V18" s="21">
        <f>V15/V12/365</f>
        <v>3.0645771492837257</v>
      </c>
      <c r="W18" s="22">
        <f>W15/W12/365</f>
        <v>3.2047003310349873</v>
      </c>
      <c r="X18" s="21">
        <v>3.1</v>
      </c>
      <c r="Y18" s="22">
        <f>Y15/Y12/365</f>
        <v>3.261506580186775</v>
      </c>
      <c r="Z18" s="21">
        <f>Z15/Z12/365</f>
        <v>3.080262246148926</v>
      </c>
      <c r="AA18" s="22">
        <f>AA15/AA12/365</f>
        <v>3.236620065499877</v>
      </c>
      <c r="AB18" s="21">
        <f>AB15/AB12/365</f>
        <v>3.483332292177949</v>
      </c>
      <c r="AC18" s="22">
        <f>AC15/AC12/365</f>
        <v>3.116265477872456</v>
      </c>
      <c r="AD18" s="21">
        <f>AD15/AD12/366</f>
        <v>3.3096666945466713</v>
      </c>
      <c r="AE18" s="22">
        <f>AE15/AE12/365</f>
        <v>3.2390904525223836</v>
      </c>
      <c r="AF18" s="21">
        <f>AF15/AF12/365</f>
        <v>3.2577776232529034</v>
      </c>
      <c r="AG18" s="22"/>
      <c r="AH18" s="21"/>
      <c r="AI18" s="22"/>
      <c r="AJ18" s="21"/>
      <c r="AK18" s="22"/>
      <c r="AL18" s="21"/>
      <c r="AM18" s="22"/>
    </row>
    <row r="19" spans="1:32" s="15" customFormat="1" ht="23.25" customHeight="1">
      <c r="A19" s="31"/>
      <c r="B19" s="31"/>
      <c r="C19" s="13"/>
      <c r="AF19" s="15" t="s">
        <v>59</v>
      </c>
    </row>
    <row r="20" spans="1:39" s="14" customFormat="1" ht="23.25" customHeight="1">
      <c r="A20" s="32" t="s">
        <v>15</v>
      </c>
      <c r="B20" s="32"/>
      <c r="C20" s="3" t="s">
        <v>48</v>
      </c>
      <c r="D20" s="10">
        <v>300</v>
      </c>
      <c r="E20" s="5">
        <v>296</v>
      </c>
      <c r="F20" s="10">
        <v>299</v>
      </c>
      <c r="G20" s="5">
        <v>297</v>
      </c>
      <c r="H20" s="10">
        <v>292</v>
      </c>
      <c r="I20" s="5">
        <v>294</v>
      </c>
      <c r="J20" s="10">
        <v>294</v>
      </c>
      <c r="K20" s="5">
        <v>293</v>
      </c>
      <c r="L20" s="10">
        <v>291</v>
      </c>
      <c r="M20" s="5">
        <v>289</v>
      </c>
      <c r="N20" s="10">
        <v>283</v>
      </c>
      <c r="O20" s="5">
        <v>289</v>
      </c>
      <c r="P20" s="10">
        <v>288</v>
      </c>
      <c r="Q20" s="6">
        <v>282</v>
      </c>
      <c r="R20" s="10">
        <v>281</v>
      </c>
      <c r="S20" s="6">
        <v>274</v>
      </c>
      <c r="T20" s="10">
        <v>274</v>
      </c>
      <c r="U20" s="5">
        <v>278</v>
      </c>
      <c r="V20" s="12">
        <v>272</v>
      </c>
      <c r="W20" s="5">
        <v>266</v>
      </c>
      <c r="X20" s="10">
        <v>270</v>
      </c>
      <c r="Y20" s="5">
        <v>266</v>
      </c>
      <c r="Z20" s="10">
        <v>263</v>
      </c>
      <c r="AA20" s="5">
        <v>264</v>
      </c>
      <c r="AB20" s="10">
        <v>261</v>
      </c>
      <c r="AC20" s="5">
        <v>260</v>
      </c>
      <c r="AD20" s="10">
        <v>263</v>
      </c>
      <c r="AE20" s="5">
        <v>264</v>
      </c>
      <c r="AF20" s="10">
        <v>258</v>
      </c>
      <c r="AG20" s="5"/>
      <c r="AH20" s="10"/>
      <c r="AI20" s="5"/>
      <c r="AJ20" s="10"/>
      <c r="AK20" s="5"/>
      <c r="AL20" s="10"/>
      <c r="AM20" s="5"/>
    </row>
    <row r="21" spans="1:39" s="14" customFormat="1" ht="23.25" customHeight="1">
      <c r="A21" s="32" t="s">
        <v>16</v>
      </c>
      <c r="B21" s="32"/>
      <c r="C21" s="3" t="s">
        <v>48</v>
      </c>
      <c r="D21" s="10">
        <v>1098</v>
      </c>
      <c r="E21" s="5">
        <v>1036</v>
      </c>
      <c r="F21" s="10">
        <v>1058</v>
      </c>
      <c r="G21" s="8">
        <v>1059</v>
      </c>
      <c r="H21" s="12">
        <v>1009</v>
      </c>
      <c r="I21" s="5">
        <v>1054</v>
      </c>
      <c r="J21" s="10">
        <v>1069</v>
      </c>
      <c r="K21" s="5">
        <v>1294</v>
      </c>
      <c r="L21" s="10">
        <v>1157</v>
      </c>
      <c r="M21" s="5">
        <v>1298</v>
      </c>
      <c r="N21" s="10">
        <v>1044</v>
      </c>
      <c r="O21" s="5">
        <v>1112</v>
      </c>
      <c r="P21" s="10">
        <v>1233</v>
      </c>
      <c r="Q21" s="6">
        <v>1176</v>
      </c>
      <c r="R21" s="10">
        <v>1185</v>
      </c>
      <c r="S21" s="6">
        <v>1097</v>
      </c>
      <c r="T21" s="10">
        <v>1184</v>
      </c>
      <c r="U21" s="5">
        <v>1215</v>
      </c>
      <c r="V21" s="12">
        <v>1147</v>
      </c>
      <c r="W21" s="5">
        <v>1224</v>
      </c>
      <c r="X21" s="10">
        <v>1135</v>
      </c>
      <c r="Y21" s="5">
        <v>1304</v>
      </c>
      <c r="Z21" s="10">
        <v>1220</v>
      </c>
      <c r="AA21" s="5">
        <v>1320</v>
      </c>
      <c r="AB21" s="10">
        <v>1486</v>
      </c>
      <c r="AC21" s="5">
        <v>1358</v>
      </c>
      <c r="AD21" s="10">
        <v>1457</v>
      </c>
      <c r="AE21" s="5">
        <v>1457</v>
      </c>
      <c r="AF21" s="10">
        <v>1464</v>
      </c>
      <c r="AG21" s="5"/>
      <c r="AH21" s="10"/>
      <c r="AI21" s="5"/>
      <c r="AJ21" s="10"/>
      <c r="AK21" s="5"/>
      <c r="AL21" s="10"/>
      <c r="AM21" s="5"/>
    </row>
    <row r="22" spans="1:39" s="14" customFormat="1" ht="23.25" customHeight="1">
      <c r="A22" s="32" t="s">
        <v>17</v>
      </c>
      <c r="B22" s="32"/>
      <c r="C22" s="3" t="s">
        <v>48</v>
      </c>
      <c r="D22" s="10">
        <v>102</v>
      </c>
      <c r="E22" s="5">
        <v>91</v>
      </c>
      <c r="F22" s="10">
        <v>99</v>
      </c>
      <c r="G22" s="5">
        <v>96</v>
      </c>
      <c r="H22" s="10">
        <v>103</v>
      </c>
      <c r="I22" s="5">
        <v>116</v>
      </c>
      <c r="J22" s="10">
        <v>111</v>
      </c>
      <c r="K22" s="5">
        <v>116</v>
      </c>
      <c r="L22" s="10">
        <v>131</v>
      </c>
      <c r="M22" s="5">
        <v>107</v>
      </c>
      <c r="N22" s="10">
        <v>90</v>
      </c>
      <c r="O22" s="5">
        <v>90</v>
      </c>
      <c r="P22" s="10">
        <v>78</v>
      </c>
      <c r="Q22" s="6">
        <v>102</v>
      </c>
      <c r="R22" s="10">
        <v>93</v>
      </c>
      <c r="S22" s="6">
        <v>108</v>
      </c>
      <c r="T22" s="10">
        <v>110</v>
      </c>
      <c r="U22" s="5">
        <v>111</v>
      </c>
      <c r="V22" s="12">
        <v>114</v>
      </c>
      <c r="W22" s="5">
        <v>121</v>
      </c>
      <c r="X22" s="10">
        <v>116</v>
      </c>
      <c r="Y22" s="5">
        <v>109</v>
      </c>
      <c r="Z22" s="10">
        <v>109</v>
      </c>
      <c r="AA22" s="5">
        <v>107</v>
      </c>
      <c r="AB22" s="10">
        <v>110</v>
      </c>
      <c r="AC22" s="5">
        <v>98</v>
      </c>
      <c r="AD22" s="10">
        <v>117</v>
      </c>
      <c r="AE22" s="5">
        <v>91</v>
      </c>
      <c r="AF22" s="10">
        <v>93</v>
      </c>
      <c r="AG22" s="5"/>
      <c r="AH22" s="10"/>
      <c r="AI22" s="5"/>
      <c r="AJ22" s="10"/>
      <c r="AK22" s="5"/>
      <c r="AL22" s="10"/>
      <c r="AM22" s="5"/>
    </row>
    <row r="23" spans="1:39" s="14" customFormat="1" ht="23.25" customHeight="1">
      <c r="A23" s="32" t="s">
        <v>18</v>
      </c>
      <c r="B23" s="32"/>
      <c r="C23" s="3" t="s">
        <v>48</v>
      </c>
      <c r="D23" s="10">
        <v>16</v>
      </c>
      <c r="E23" s="5">
        <v>40</v>
      </c>
      <c r="F23" s="10">
        <v>29</v>
      </c>
      <c r="G23" s="5">
        <v>28</v>
      </c>
      <c r="H23" s="10">
        <v>26</v>
      </c>
      <c r="I23" s="5">
        <v>50</v>
      </c>
      <c r="J23" s="10">
        <v>50</v>
      </c>
      <c r="K23" s="5">
        <v>53</v>
      </c>
      <c r="L23" s="10">
        <v>52</v>
      </c>
      <c r="M23" s="5">
        <v>53</v>
      </c>
      <c r="N23" s="10">
        <v>85</v>
      </c>
      <c r="O23" s="5">
        <v>109</v>
      </c>
      <c r="P23" s="10">
        <v>118</v>
      </c>
      <c r="Q23" s="6">
        <v>124</v>
      </c>
      <c r="R23" s="10">
        <v>114</v>
      </c>
      <c r="S23" s="6">
        <v>113</v>
      </c>
      <c r="T23" s="10">
        <v>122</v>
      </c>
      <c r="U23" s="5">
        <v>125</v>
      </c>
      <c r="V23" s="12">
        <v>124</v>
      </c>
      <c r="W23" s="5">
        <v>136</v>
      </c>
      <c r="X23" s="10">
        <v>139</v>
      </c>
      <c r="Y23" s="5">
        <v>134</v>
      </c>
      <c r="Z23" s="10">
        <v>136</v>
      </c>
      <c r="AA23" s="5">
        <v>141</v>
      </c>
      <c r="AB23" s="10">
        <v>90</v>
      </c>
      <c r="AC23" s="5">
        <v>55</v>
      </c>
      <c r="AD23" s="10">
        <v>57</v>
      </c>
      <c r="AE23" s="5">
        <v>55</v>
      </c>
      <c r="AF23" s="10">
        <v>55</v>
      </c>
      <c r="AG23" s="5"/>
      <c r="AH23" s="10"/>
      <c r="AI23" s="5"/>
      <c r="AJ23" s="10"/>
      <c r="AK23" s="5"/>
      <c r="AL23" s="10"/>
      <c r="AM23" s="5"/>
    </row>
    <row r="24" spans="1:39" s="14" customFormat="1" ht="23.25" customHeight="1">
      <c r="A24" s="32" t="s">
        <v>19</v>
      </c>
      <c r="B24" s="32"/>
      <c r="C24" s="3" t="s">
        <v>48</v>
      </c>
      <c r="D24" s="10">
        <v>32</v>
      </c>
      <c r="E24" s="5">
        <v>26</v>
      </c>
      <c r="F24" s="10">
        <v>25</v>
      </c>
      <c r="G24" s="5">
        <v>25</v>
      </c>
      <c r="H24" s="10">
        <v>29</v>
      </c>
      <c r="I24" s="5">
        <v>24</v>
      </c>
      <c r="J24" s="10">
        <v>24</v>
      </c>
      <c r="K24" s="5">
        <v>15</v>
      </c>
      <c r="L24" s="10">
        <v>9</v>
      </c>
      <c r="M24" s="5">
        <v>7</v>
      </c>
      <c r="N24" s="10">
        <v>7</v>
      </c>
      <c r="O24" s="5">
        <v>6</v>
      </c>
      <c r="P24" s="10">
        <v>3</v>
      </c>
      <c r="Q24" s="6">
        <v>1</v>
      </c>
      <c r="R24" s="10">
        <v>0</v>
      </c>
      <c r="S24" s="6">
        <v>0</v>
      </c>
      <c r="T24" s="10">
        <v>2</v>
      </c>
      <c r="U24" s="5">
        <v>5</v>
      </c>
      <c r="V24" s="12">
        <v>4</v>
      </c>
      <c r="W24" s="5">
        <v>4</v>
      </c>
      <c r="X24" s="10">
        <v>4</v>
      </c>
      <c r="Y24" s="5">
        <v>4</v>
      </c>
      <c r="Z24" s="10">
        <v>4</v>
      </c>
      <c r="AA24" s="5">
        <v>5</v>
      </c>
      <c r="AB24" s="10">
        <v>4</v>
      </c>
      <c r="AC24" s="5">
        <v>4</v>
      </c>
      <c r="AD24" s="10">
        <v>5</v>
      </c>
      <c r="AE24" s="5">
        <v>2</v>
      </c>
      <c r="AF24" s="10">
        <v>3</v>
      </c>
      <c r="AG24" s="5"/>
      <c r="AH24" s="10"/>
      <c r="AI24" s="5"/>
      <c r="AJ24" s="10"/>
      <c r="AK24" s="5"/>
      <c r="AL24" s="10"/>
      <c r="AM24" s="5"/>
    </row>
    <row r="25" spans="1:39" s="14" customFormat="1" ht="23.25" customHeight="1">
      <c r="A25" s="32" t="s">
        <v>20</v>
      </c>
      <c r="B25" s="32"/>
      <c r="C25" s="3" t="s">
        <v>48</v>
      </c>
      <c r="D25" s="10">
        <v>36</v>
      </c>
      <c r="E25" s="5">
        <v>1</v>
      </c>
      <c r="F25" s="10">
        <v>18</v>
      </c>
      <c r="G25" s="5">
        <v>20</v>
      </c>
      <c r="H25" s="10">
        <v>21</v>
      </c>
      <c r="I25" s="16">
        <v>0</v>
      </c>
      <c r="J25" s="17">
        <v>0</v>
      </c>
      <c r="K25" s="5">
        <v>1</v>
      </c>
      <c r="L25" s="10">
        <v>2</v>
      </c>
      <c r="M25" s="5">
        <v>2</v>
      </c>
      <c r="N25" s="10">
        <v>1</v>
      </c>
      <c r="O25" s="5">
        <v>1</v>
      </c>
      <c r="P25" s="10">
        <v>1</v>
      </c>
      <c r="Q25" s="6">
        <v>1</v>
      </c>
      <c r="R25" s="10">
        <v>1</v>
      </c>
      <c r="S25" s="6">
        <v>1</v>
      </c>
      <c r="T25" s="10">
        <v>1</v>
      </c>
      <c r="U25" s="5">
        <v>0</v>
      </c>
      <c r="V25" s="12">
        <v>1</v>
      </c>
      <c r="W25" s="5">
        <v>1</v>
      </c>
      <c r="X25" s="10">
        <v>1</v>
      </c>
      <c r="Y25" s="5">
        <v>1</v>
      </c>
      <c r="Z25" s="10">
        <v>1</v>
      </c>
      <c r="AA25" s="5">
        <v>1</v>
      </c>
      <c r="AB25" s="10">
        <v>1</v>
      </c>
      <c r="AC25" s="5">
        <v>1</v>
      </c>
      <c r="AD25" s="10">
        <v>1</v>
      </c>
      <c r="AE25" s="5">
        <v>1</v>
      </c>
      <c r="AF25" s="10">
        <v>1</v>
      </c>
      <c r="AG25" s="5"/>
      <c r="AH25" s="10"/>
      <c r="AI25" s="5"/>
      <c r="AJ25" s="10"/>
      <c r="AK25" s="5"/>
      <c r="AL25" s="10"/>
      <c r="AM25" s="5"/>
    </row>
    <row r="26" spans="1:39" s="14" customFormat="1" ht="23.25" customHeight="1">
      <c r="A26" s="32" t="s">
        <v>21</v>
      </c>
      <c r="B26" s="32"/>
      <c r="C26" s="3" t="s">
        <v>48</v>
      </c>
      <c r="D26" s="10">
        <f>SUM(D20:D25)</f>
        <v>1584</v>
      </c>
      <c r="E26" s="5">
        <f aca="true" t="shared" si="8" ref="E26:V26">SUM(E20:E25)</f>
        <v>1490</v>
      </c>
      <c r="F26" s="10">
        <f t="shared" si="8"/>
        <v>1528</v>
      </c>
      <c r="G26" s="5">
        <f t="shared" si="8"/>
        <v>1525</v>
      </c>
      <c r="H26" s="10">
        <f t="shared" si="8"/>
        <v>1480</v>
      </c>
      <c r="I26" s="5">
        <f t="shared" si="8"/>
        <v>1538</v>
      </c>
      <c r="J26" s="10">
        <f t="shared" si="8"/>
        <v>1548</v>
      </c>
      <c r="K26" s="5">
        <f t="shared" si="8"/>
        <v>1772</v>
      </c>
      <c r="L26" s="10">
        <f t="shared" si="8"/>
        <v>1642</v>
      </c>
      <c r="M26" s="5">
        <f t="shared" si="8"/>
        <v>1756</v>
      </c>
      <c r="N26" s="10">
        <f t="shared" si="8"/>
        <v>1510</v>
      </c>
      <c r="O26" s="5">
        <f t="shared" si="8"/>
        <v>1607</v>
      </c>
      <c r="P26" s="10">
        <f t="shared" si="8"/>
        <v>1721</v>
      </c>
      <c r="Q26" s="5">
        <f t="shared" si="8"/>
        <v>1686</v>
      </c>
      <c r="R26" s="10">
        <f t="shared" si="8"/>
        <v>1674</v>
      </c>
      <c r="S26" s="5">
        <f t="shared" si="8"/>
        <v>1593</v>
      </c>
      <c r="T26" s="10">
        <f t="shared" si="8"/>
        <v>1693</v>
      </c>
      <c r="U26" s="5">
        <f t="shared" si="8"/>
        <v>1734</v>
      </c>
      <c r="V26" s="10">
        <f t="shared" si="8"/>
        <v>1662</v>
      </c>
      <c r="W26" s="5">
        <f aca="true" t="shared" si="9" ref="W26:AC26">SUM(W20:W25)</f>
        <v>1752</v>
      </c>
      <c r="X26" s="10">
        <f t="shared" si="9"/>
        <v>1665</v>
      </c>
      <c r="Y26" s="5">
        <f t="shared" si="9"/>
        <v>1818</v>
      </c>
      <c r="Z26" s="10">
        <f t="shared" si="9"/>
        <v>1733</v>
      </c>
      <c r="AA26" s="5">
        <f t="shared" si="9"/>
        <v>1838</v>
      </c>
      <c r="AB26" s="10">
        <f t="shared" si="9"/>
        <v>1952</v>
      </c>
      <c r="AC26" s="5">
        <f t="shared" si="9"/>
        <v>1776</v>
      </c>
      <c r="AD26" s="10">
        <f>SUM(AD20:AD25)</f>
        <v>1900</v>
      </c>
      <c r="AE26" s="5">
        <f>SUM(AE20:AE25)</f>
        <v>1870</v>
      </c>
      <c r="AF26" s="10">
        <f>SUM(AF20:AF25)</f>
        <v>1874</v>
      </c>
      <c r="AG26" s="5"/>
      <c r="AH26" s="10"/>
      <c r="AI26" s="5"/>
      <c r="AJ26" s="10"/>
      <c r="AK26" s="5"/>
      <c r="AL26" s="10"/>
      <c r="AM26" s="5"/>
    </row>
  </sheetData>
  <sheetProtection/>
  <mergeCells count="22">
    <mergeCell ref="A25:B25"/>
    <mergeCell ref="A26:B26"/>
    <mergeCell ref="A23:B23"/>
    <mergeCell ref="A24:B24"/>
    <mergeCell ref="A12:B12"/>
    <mergeCell ref="A17:B17"/>
    <mergeCell ref="A18:B18"/>
    <mergeCell ref="A15:B15"/>
    <mergeCell ref="A16:B16"/>
    <mergeCell ref="A22:B22"/>
    <mergeCell ref="A21:B21"/>
    <mergeCell ref="A11:B11"/>
    <mergeCell ref="A8:B8"/>
    <mergeCell ref="A10:B10"/>
    <mergeCell ref="A13:B13"/>
    <mergeCell ref="A14:B14"/>
    <mergeCell ref="A1:B1"/>
    <mergeCell ref="A19:B19"/>
    <mergeCell ref="A9:B9"/>
    <mergeCell ref="A2:A4"/>
    <mergeCell ref="A5:A7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河本　篤人</dc:creator>
  <cp:keywords/>
  <dc:description/>
  <cp:lastModifiedBy> </cp:lastModifiedBy>
  <cp:lastPrinted>2022-09-05T06:42:03Z</cp:lastPrinted>
  <dcterms:created xsi:type="dcterms:W3CDTF">2014-09-16T23:34:54Z</dcterms:created>
  <dcterms:modified xsi:type="dcterms:W3CDTF">2022-09-06T09:42:06Z</dcterms:modified>
  <cp:category/>
  <cp:version/>
  <cp:contentType/>
  <cp:contentStatus/>
</cp:coreProperties>
</file>